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10920" activeTab="0"/>
  </bookViews>
  <sheets>
    <sheet name="Összesítő" sheetId="1" r:id="rId1"/>
    <sheet name="Helyszíni beton és vasbeton mun" sheetId="2" r:id="rId2"/>
    <sheet name="Hideg- és melegburkolatok készí" sheetId="3" r:id="rId3"/>
    <sheet name="Közműcsatorna-építés" sheetId="4" r:id="rId4"/>
    <sheet name="Épületgépészeti csővezeték szer" sheetId="5" r:id="rId5"/>
    <sheet name="Épületgépészeti szerelvények és" sheetId="6" r:id="rId6"/>
    <sheet name="Uszodatechnika" sheetId="7" r:id="rId7"/>
  </sheets>
  <definedNames/>
  <calcPr fullCalcOnLoad="1"/>
</workbook>
</file>

<file path=xl/sharedStrings.xml><?xml version="1.0" encoding="utf-8"?>
<sst xmlns="http://schemas.openxmlformats.org/spreadsheetml/2006/main" count="110" uniqueCount="49">
  <si>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</si>
  <si>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</si>
  <si>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</si>
  <si>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</si>
  <si>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</si>
  <si>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</si>
  <si>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</si>
  <si>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</si>
  <si>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</si>
  <si>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</si>
  <si>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</si>
  <si>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</si>
  <si>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310510069186</t>
  </si>
  <si>
    <t>m3</t>
  </si>
  <si>
    <t>Szerkezeti hézag, repedés, üreg kitöltése, kiöntő és injektáló-, vagy gyorskötésű beágyazó szárazhabarccsal, 10-40 mm rétegvastagság között SikaGrout-314 3 mm kiöntőhabarcs</t>
  </si>
  <si>
    <t>Munkanem összesen:</t>
  </si>
  <si>
    <t>Helyszíni beton és vasbeton munka</t>
  </si>
  <si>
    <t>420421781644</t>
  </si>
  <si>
    <t>m2</t>
  </si>
  <si>
    <t>Gumiburkolat fektetése szabványos, kiegyenlített aljzatra, gumilapokból, 4 mm-nél nem vastagabb lapokból (ragasztó anyag külön tételben kiírva) NORAPLAN signa egyrétegű gumiburkolat, 3,0 mm vtg., 61x61 cm lapformátum, három egymással harmonizáló</t>
  </si>
  <si>
    <t>granulátum mintázattal, Bfl-S1,17 szín,Cikkszám:2463</t>
  </si>
  <si>
    <t>Hideg- és melegburkolatok készítése, aljzat előkészítés</t>
  </si>
  <si>
    <t>531012637445</t>
  </si>
  <si>
    <t>Ágyazatok készítése előre elkészített tükörben, vízépítési kőművek alá, osztályozott homokból vagy homokos kavicsból Osztályozott homok, OH 0/4, KŐKA, Pécsvárad</t>
  </si>
  <si>
    <t>Közműcsatorna-építés</t>
  </si>
  <si>
    <t>810012114345</t>
  </si>
  <si>
    <t>m</t>
  </si>
  <si>
    <t>Ivóvíz vezeték, PVC cső szerelése, ragasztott kötésekkel, cső elhelyezése csőidomokkal, szakaszos nyomáspróbával, tartószerkezetre, DN 32 PIPELIFE PVC sima végű nyomócső 32x1,6x6000 mm, 10 bar, NY032/6M10B</t>
  </si>
  <si>
    <t>810012114362</t>
  </si>
  <si>
    <t>Ivóvíz vezeték, PVC cső szerelése, ragasztott kötésekkel, cső elhelyezése csőidomokkal, szakaszos nyomáspróbával, tartószerkezetre, DN 50-63 PIPELIFE PVC sima végű nyomócső 50x2,4x6000 mm, 10 bar, NY050/6M10B</t>
  </si>
  <si>
    <t>810010856496</t>
  </si>
  <si>
    <t>Ivóvíz vezeték, PVC cső szerelése, ragasztott kötésekkel, cső elhelyezése csőidomokkal, szakaszos nyomáspróbával, tartószerkezetre, DN 50-63 PIPELIFE PVC sima végű nyomócső 63x3,0x6000 mm, 10 bar, NY063/6M10B</t>
  </si>
  <si>
    <t>810012856532</t>
  </si>
  <si>
    <t>Ivóvíz vezeték, PP cső szerelése, polifúziós (hevítőelemes) hegesztésű kötésekkel, cső elhelyezése csőidomok nélkül, szakaszos nyomáspróbával, tartószerkezetre DN 100-tól, DN 100 KE KELIT KELEN PP-R cső - PN10, 125x11,4, 4 m-es szálban, KE02, Csz.:</t>
  </si>
  <si>
    <t>1712500</t>
  </si>
  <si>
    <t>Épületgépészeti csővezeték szerelése</t>
  </si>
  <si>
    <t>820081710520</t>
  </si>
  <si>
    <t>db</t>
  </si>
  <si>
    <t>Vízelvezetés merülőmotoros szivattyúk elhelyezése és bekötése szennyezett víz szállítására, hordozható kivitelben, tömlővéges csatlakozással, DN 32-40 Wilo KS 9 DM merülőmotoros szivattyú szennyezett vízre, DN 32, G 1 1/4"/Storz C fix csatlakozóval, 10 m</t>
  </si>
  <si>
    <t>kábellel, P₂ 0,75 kW, 3~400 V, C:6019743</t>
  </si>
  <si>
    <t>820082149892</t>
  </si>
  <si>
    <t>Vízelvezetés merülőmotoros szivattyúk elhelyezése és bekötése szennyezett víz szállítására, hordozható kivitelben, tömlővéges csatlakozással, DN 50 Wilo-EMU KS 15 DM merülőmotoros szivattyú szennyezett vízre, G 2/Storz C fix csatlakozóval, 10 m kábellel</t>
  </si>
  <si>
    <t>3~400V, P₂ 1,3 kW, C:6019450</t>
  </si>
  <si>
    <t>Épületgépészeti szerelvények és berendezések szerelése</t>
  </si>
  <si>
    <t>860513678775</t>
  </si>
  <si>
    <t>Uszodai vegyszerek tárolására alkalmas berendezések, vegyszeradagoló tartályok elhelyezése, 300 l térfogatig DINAX vegyszer tartály, hengeres, uszodai vegyszerek adagolószivattyú alatti tárolására, 50 liter, Cikksz.: AALK0208020001</t>
  </si>
  <si>
    <t>Uszodatechnika</t>
  </si>
  <si>
    <t>Anyag+Díj
egységre</t>
  </si>
  <si>
    <t>Vízgépészeti munkák összesen: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</si>
</sst>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16</v>
      </c>
      <c r="B2" s="10">
        <f>'Helyszíni beton és vasbeton mun'!I4</f>
        <v>0</v>
      </c>
      <c r="C2" s="10">
        <f>'Helyszíni beton és vasbeton mun'!J4</f>
        <v>0</v>
      </c>
    </row>
    <row r="3" spans="1:3" ht="31.5">
      <c r="A3" s="10" t="s">
        <v>21</v>
      </c>
      <c r="B3" s="10">
        <f>'Hideg- és melegburkolatok készí'!I5</f>
        <v>0</v>
      </c>
      <c r="C3" s="10">
        <f>'Hideg- és melegburkolatok készí'!J5</f>
        <v>0</v>
      </c>
    </row>
    <row r="4" spans="1:3" ht="15.75">
      <c r="A4" s="10" t="s">
        <v>24</v>
      </c>
      <c r="B4" s="10">
        <f>'Közműcsatorna-építés'!I4</f>
        <v>0</v>
      </c>
      <c r="C4" s="10">
        <f>'Közműcsatorna-építés'!J4</f>
        <v>0</v>
      </c>
    </row>
    <row r="5" spans="1:3" ht="15.75">
      <c r="A5" s="10" t="s">
        <v>35</v>
      </c>
      <c r="B5" s="10">
        <f>'Épületgépészeti csővezeték szer'!I11</f>
        <v>0</v>
      </c>
      <c r="C5" s="10">
        <f>'Épületgépészeti csővezeték szer'!J11</f>
        <v>0</v>
      </c>
    </row>
    <row r="6" spans="1:3" ht="31.5">
      <c r="A6" s="10" t="s">
        <v>43</v>
      </c>
      <c r="B6" s="10">
        <f>'Épületgépészeti szerelvények és'!I8</f>
        <v>0</v>
      </c>
      <c r="C6" s="10">
        <f>'Épületgépészeti szerelvények és'!J8</f>
        <v>0</v>
      </c>
    </row>
    <row r="7" spans="1:3" ht="15.75">
      <c r="A7" s="10" t="s">
        <v>46</v>
      </c>
      <c r="B7" s="10">
        <f>Uszodatechnika!I4</f>
        <v>0</v>
      </c>
      <c r="C7" s="10">
        <f>Uszodatechnika!J4</f>
        <v>0</v>
      </c>
    </row>
    <row r="8" spans="1:3" s="11" customFormat="1" ht="15.75">
      <c r="A8" s="11" t="s">
        <v>48</v>
      </c>
      <c r="B8" s="11">
        <f>ROUND(SUM(B2:B7),0)</f>
        <v>0</v>
      </c>
      <c r="C8" s="11">
        <f>ROUND(SUM(C2:C7),0)</f>
        <v>0</v>
      </c>
    </row>
  </sheetData>
  <sheetProtection/>
  <printOptions/>
  <pageMargins left="0.984251968503937" right="0.984251968503937" top="0.984251968503937" bottom="0.984251968503937" header="0.4330708661417323" footer="0.4330708661417323"/>
  <pageSetup firstPageNumber="1" useFirstPageNumber="1" horizontalDpi="600" verticalDpi="600" orientation="portrait" paperSize="9" scale="95" r:id="rId1"/>
  <headerFooter>
    <oddHeader>&amp;C&amp;"Times New Roman,bold"&amp;12Munkanem összesítő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8" width="8.2812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0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47</v>
      </c>
      <c r="I1" s="5" t="s">
        <v>10</v>
      </c>
      <c r="J1" s="5" t="s">
        <v>11</v>
      </c>
    </row>
    <row r="2" spans="1:10" ht="63.75">
      <c r="A2" s="8">
        <v>1</v>
      </c>
      <c r="B2" s="2" t="s">
        <v>12</v>
      </c>
      <c r="C2" s="1" t="s">
        <v>14</v>
      </c>
      <c r="D2" s="6">
        <v>0.02</v>
      </c>
      <c r="E2" s="1" t="s">
        <v>13</v>
      </c>
      <c r="H2" s="6">
        <f>+IF((F2+G2)&gt;0,F2+G2,"")</f>
      </c>
      <c r="I2" s="6">
        <f>ROUND(D2*F2,0)</f>
        <v>0</v>
      </c>
      <c r="J2" s="6">
        <f>ROUND(D2*G2,0)</f>
        <v>0</v>
      </c>
    </row>
    <row r="4" spans="1:10" s="9" customFormat="1" ht="12.75">
      <c r="A4" s="7"/>
      <c r="B4" s="3"/>
      <c r="C4" s="3" t="s">
        <v>15</v>
      </c>
      <c r="D4" s="5"/>
      <c r="E4" s="3"/>
      <c r="F4" s="5"/>
      <c r="G4" s="5"/>
      <c r="H4" s="5"/>
      <c r="I4" s="5">
        <f>ROUND(SUM(I2:I3),0)</f>
        <v>0</v>
      </c>
      <c r="J4" s="5">
        <f>ROUND(SUM(J2:J3),0)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85" r:id="rId1"/>
  <headerFooter>
    <oddHeader>&amp;L&amp;"Times New Roman,bold"&amp;10 Helyszíni beton és vasbeton munka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8" width="8.2812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0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47</v>
      </c>
      <c r="I1" s="5" t="s">
        <v>10</v>
      </c>
      <c r="J1" s="5" t="s">
        <v>11</v>
      </c>
    </row>
    <row r="2" spans="1:10" ht="89.25">
      <c r="A2" s="8">
        <v>1</v>
      </c>
      <c r="B2" s="2" t="s">
        <v>17</v>
      </c>
      <c r="C2" s="2" t="s">
        <v>19</v>
      </c>
      <c r="D2" s="6">
        <v>1</v>
      </c>
      <c r="E2" s="1" t="s">
        <v>18</v>
      </c>
      <c r="H2" s="6">
        <f>+IF((F2+G2)&gt;0,F2+G2,"")</f>
      </c>
      <c r="I2" s="6">
        <f>ROUND(D2*F2,0)</f>
        <v>0</v>
      </c>
      <c r="J2" s="6">
        <f>ROUND(D2*G2,0)</f>
        <v>0</v>
      </c>
    </row>
    <row r="3" ht="25.5">
      <c r="C3" s="2" t="s">
        <v>20</v>
      </c>
    </row>
    <row r="5" spans="1:10" s="9" customFormat="1" ht="12.75">
      <c r="A5" s="7"/>
      <c r="B5" s="3"/>
      <c r="C5" s="3" t="s">
        <v>15</v>
      </c>
      <c r="D5" s="5"/>
      <c r="E5" s="3"/>
      <c r="F5" s="5"/>
      <c r="G5" s="5"/>
      <c r="H5" s="5"/>
      <c r="I5" s="5">
        <f>ROUND(SUM(I2:I4),0)</f>
        <v>0</v>
      </c>
      <c r="J5" s="5">
        <f>ROUND(SUM(J2:J4),0)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85" r:id="rId1"/>
  <headerFooter>
    <oddHeader>&amp;L&amp;"Times New Roman,bold"&amp;10 Hideg- és melegburkolatok készítése, aljzat előkészítés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1">
      <selection activeCell="I4" sqref="I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8" width="8.2812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0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47</v>
      </c>
      <c r="I1" s="5" t="s">
        <v>10</v>
      </c>
      <c r="J1" s="5" t="s">
        <v>11</v>
      </c>
    </row>
    <row r="2" spans="1:10" ht="63.75">
      <c r="A2" s="8">
        <v>1</v>
      </c>
      <c r="B2" s="2" t="s">
        <v>22</v>
      </c>
      <c r="C2" s="1" t="s">
        <v>23</v>
      </c>
      <c r="D2" s="6">
        <v>1</v>
      </c>
      <c r="E2" s="1" t="s">
        <v>13</v>
      </c>
      <c r="H2" s="6">
        <f>+IF((F2+G2)&gt;0,F2+G2,"")</f>
      </c>
      <c r="I2" s="6">
        <f>ROUND(D2*F2,0)</f>
        <v>0</v>
      </c>
      <c r="J2" s="6">
        <f>ROUND(D2*G2,0)</f>
        <v>0</v>
      </c>
    </row>
    <row r="4" spans="1:10" s="9" customFormat="1" ht="12.75">
      <c r="A4" s="7"/>
      <c r="B4" s="3"/>
      <c r="C4" s="3" t="s">
        <v>15</v>
      </c>
      <c r="D4" s="5"/>
      <c r="E4" s="3"/>
      <c r="F4" s="5"/>
      <c r="G4" s="5"/>
      <c r="H4" s="5"/>
      <c r="I4" s="5">
        <f>ROUND(SUM(I2:I3),0)</f>
        <v>0</v>
      </c>
      <c r="J4" s="5">
        <f>ROUND(SUM(J2:J3),0)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85" r:id="rId1"/>
  <headerFooter>
    <oddHeader>&amp;L&amp;"Times New Roman,bold"&amp;10 Közműcsatorna-építés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8" width="8.2812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0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47</v>
      </c>
      <c r="I1" s="5" t="s">
        <v>10</v>
      </c>
      <c r="J1" s="5" t="s">
        <v>11</v>
      </c>
    </row>
    <row r="2" spans="1:10" ht="76.5">
      <c r="A2" s="8">
        <v>1</v>
      </c>
      <c r="B2" s="2" t="s">
        <v>25</v>
      </c>
      <c r="C2" s="1" t="s">
        <v>27</v>
      </c>
      <c r="D2" s="6">
        <v>3</v>
      </c>
      <c r="E2" s="1" t="s">
        <v>26</v>
      </c>
      <c r="H2" s="6">
        <f>+IF((F2+G2)&gt;0,F2+G2,"")</f>
      </c>
      <c r="I2" s="6">
        <f>ROUND(D2*F2,0)</f>
        <v>0</v>
      </c>
      <c r="J2" s="6">
        <f>ROUND(D2*G2,0)</f>
        <v>0</v>
      </c>
    </row>
    <row r="3" ht="12.75">
      <c r="H3" s="6">
        <f aca="true" t="shared" si="0" ref="H3:H8">+IF((F3+G3)&gt;0,F3+G3,"")</f>
      </c>
    </row>
    <row r="4" spans="1:10" ht="76.5">
      <c r="A4" s="8">
        <v>2</v>
      </c>
      <c r="B4" s="2" t="s">
        <v>28</v>
      </c>
      <c r="C4" s="1" t="s">
        <v>29</v>
      </c>
      <c r="D4" s="6">
        <v>25</v>
      </c>
      <c r="E4" s="1" t="s">
        <v>26</v>
      </c>
      <c r="H4" s="6">
        <f t="shared" si="0"/>
      </c>
      <c r="I4" s="6">
        <f>ROUND(D4*F4,0)</f>
        <v>0</v>
      </c>
      <c r="J4" s="6">
        <f>ROUND(D4*G4,0)</f>
        <v>0</v>
      </c>
    </row>
    <row r="5" ht="12.75">
      <c r="H5" s="6">
        <f t="shared" si="0"/>
      </c>
    </row>
    <row r="6" spans="1:10" ht="76.5">
      <c r="A6" s="8">
        <v>3</v>
      </c>
      <c r="B6" s="2" t="s">
        <v>30</v>
      </c>
      <c r="C6" s="1" t="s">
        <v>31</v>
      </c>
      <c r="D6" s="6">
        <v>20</v>
      </c>
      <c r="E6" s="1" t="s">
        <v>26</v>
      </c>
      <c r="H6" s="6">
        <f t="shared" si="0"/>
      </c>
      <c r="I6" s="6">
        <f>ROUND(D6*F6,0)</f>
        <v>0</v>
      </c>
      <c r="J6" s="6">
        <f>ROUND(D6*G6,0)</f>
        <v>0</v>
      </c>
    </row>
    <row r="7" ht="12.75">
      <c r="H7" s="6">
        <f t="shared" si="0"/>
      </c>
    </row>
    <row r="8" spans="1:10" ht="76.5">
      <c r="A8" s="8">
        <v>4</v>
      </c>
      <c r="B8" s="2" t="s">
        <v>32</v>
      </c>
      <c r="C8" s="2" t="s">
        <v>33</v>
      </c>
      <c r="D8" s="6">
        <v>25</v>
      </c>
      <c r="E8" s="1" t="s">
        <v>26</v>
      </c>
      <c r="H8" s="6">
        <f t="shared" si="0"/>
      </c>
      <c r="I8" s="6">
        <f>ROUND(D8*F8,0)</f>
        <v>0</v>
      </c>
      <c r="J8" s="6">
        <f>ROUND(D8*G8,0)</f>
        <v>0</v>
      </c>
    </row>
    <row r="9" ht="12.75">
      <c r="C9" s="2" t="s">
        <v>34</v>
      </c>
    </row>
    <row r="11" spans="1:10" s="9" customFormat="1" ht="12.75">
      <c r="A11" s="7"/>
      <c r="B11" s="3"/>
      <c r="C11" s="3" t="s">
        <v>15</v>
      </c>
      <c r="D11" s="5"/>
      <c r="E11" s="3"/>
      <c r="F11" s="5"/>
      <c r="G11" s="5"/>
      <c r="H11" s="5"/>
      <c r="I11" s="5">
        <f>ROUND(SUM(I2:I10),0)</f>
        <v>0</v>
      </c>
      <c r="J11" s="5">
        <f>ROUND(SUM(J2:J10),0)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85" r:id="rId1"/>
  <headerFooter>
    <oddHeader>&amp;L&amp;"Times New Roman,bold"&amp;10 Épületgépészeti csővezeték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8" width="8.2812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0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47</v>
      </c>
      <c r="I1" s="5" t="s">
        <v>10</v>
      </c>
      <c r="J1" s="5" t="s">
        <v>11</v>
      </c>
    </row>
    <row r="2" spans="1:10" ht="89.25">
      <c r="A2" s="8">
        <v>1</v>
      </c>
      <c r="B2" s="2" t="s">
        <v>36</v>
      </c>
      <c r="C2" s="2" t="s">
        <v>38</v>
      </c>
      <c r="D2" s="6">
        <v>0</v>
      </c>
      <c r="E2" s="1" t="s">
        <v>37</v>
      </c>
      <c r="H2" s="6">
        <f>+IF((F2+G2)&gt;0,F2+G2,"")</f>
      </c>
      <c r="I2" s="6">
        <f>ROUND(D2*F2,0)</f>
        <v>0</v>
      </c>
      <c r="J2" s="6">
        <f>ROUND(D2*G2,0)</f>
        <v>0</v>
      </c>
    </row>
    <row r="3" spans="3:8" ht="12.75">
      <c r="C3" s="2" t="s">
        <v>39</v>
      </c>
      <c r="H3" s="6">
        <f>+IF((F3+G3)&gt;0,F3+G3,"")</f>
      </c>
    </row>
    <row r="4" ht="12.75">
      <c r="H4" s="6">
        <f>+IF((F4+G4)&gt;0,F4+G4,"")</f>
      </c>
    </row>
    <row r="5" spans="1:10" ht="89.25">
      <c r="A5" s="8">
        <v>2</v>
      </c>
      <c r="B5" s="2" t="s">
        <v>40</v>
      </c>
      <c r="C5" s="2" t="s">
        <v>41</v>
      </c>
      <c r="D5" s="6">
        <v>0</v>
      </c>
      <c r="E5" s="1" t="s">
        <v>37</v>
      </c>
      <c r="H5" s="6">
        <f>+IF((F5+G5)&gt;0,F5+G5,"")</f>
      </c>
      <c r="I5" s="6">
        <f>ROUND(D5*F5,0)</f>
        <v>0</v>
      </c>
      <c r="J5" s="6">
        <f>ROUND(D5*G5,0)</f>
        <v>0</v>
      </c>
    </row>
    <row r="6" ht="12.75">
      <c r="C6" s="2" t="s">
        <v>42</v>
      </c>
    </row>
    <row r="8" spans="1:10" s="9" customFormat="1" ht="12.75">
      <c r="A8" s="7"/>
      <c r="B8" s="3"/>
      <c r="C8" s="3" t="s">
        <v>15</v>
      </c>
      <c r="D8" s="5"/>
      <c r="E8" s="3"/>
      <c r="F8" s="5"/>
      <c r="G8" s="5"/>
      <c r="H8" s="5"/>
      <c r="I8" s="5">
        <f>ROUND(SUM(I2:I7),0)</f>
        <v>0</v>
      </c>
      <c r="J8" s="5">
        <f>ROUND(SUM(J2:J7),0)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85" r:id="rId1"/>
  <headerFooter>
    <oddHeader>&amp;L&amp;"Times New Roman,bold"&amp;10 Épületgépészeti szerelvények és berendezések szerelése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7109375" style="1" customWidth="1"/>
    <col min="4" max="4" width="6.7109375" style="6" customWidth="1"/>
    <col min="5" max="5" width="6.7109375" style="1" customWidth="1"/>
    <col min="6" max="8" width="8.28125" style="6" customWidth="1"/>
    <col min="9" max="10" width="10.28125" style="6" customWidth="1"/>
    <col min="11" max="11" width="15.7109375" style="1" customWidth="1"/>
    <col min="12" max="16384" width="9.140625" style="1" customWidth="1"/>
  </cols>
  <sheetData>
    <row r="1" spans="1:10" s="4" customFormat="1" ht="38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47</v>
      </c>
      <c r="I1" s="5" t="s">
        <v>10</v>
      </c>
      <c r="J1" s="5" t="s">
        <v>11</v>
      </c>
    </row>
    <row r="2" spans="1:10" ht="89.25">
      <c r="A2" s="8">
        <v>1</v>
      </c>
      <c r="B2" s="2" t="s">
        <v>44</v>
      </c>
      <c r="C2" s="1" t="s">
        <v>45</v>
      </c>
      <c r="D2" s="6">
        <v>0</v>
      </c>
      <c r="E2" s="1" t="s">
        <v>37</v>
      </c>
      <c r="H2" s="6">
        <f>+IF((F2+G2)&gt;0,F2+G2,"")</f>
      </c>
      <c r="I2" s="6">
        <f>ROUND(D2*F2,0)</f>
        <v>0</v>
      </c>
      <c r="J2" s="6">
        <f>ROUND(D2*G2,0)</f>
        <v>0</v>
      </c>
    </row>
    <row r="4" spans="1:10" s="9" customFormat="1" ht="12.75">
      <c r="A4" s="7"/>
      <c r="B4" s="3"/>
      <c r="C4" s="3" t="s">
        <v>15</v>
      </c>
      <c r="D4" s="5"/>
      <c r="E4" s="3"/>
      <c r="F4" s="5"/>
      <c r="G4" s="5"/>
      <c r="H4" s="5"/>
      <c r="I4" s="5">
        <f>ROUND(SUM(I2:I3),0)</f>
        <v>0</v>
      </c>
      <c r="J4" s="5">
        <f>ROUND(SUM(J2:J3),0)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scale="85" r:id="rId1"/>
  <headerFooter>
    <oddHeader>&amp;L&amp;"Times New Roman,bold"&amp;10 Uszodatechnika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Kornél</dc:creator>
  <cp:keywords/>
  <dc:description/>
  <cp:lastModifiedBy>Herczeg Krisztián</cp:lastModifiedBy>
  <cp:lastPrinted>2018-02-02T07:54:39Z</cp:lastPrinted>
  <dcterms:created xsi:type="dcterms:W3CDTF">2018-01-26T07:56:08Z</dcterms:created>
  <dcterms:modified xsi:type="dcterms:W3CDTF">2020-02-14T09:07:23Z</dcterms:modified>
  <cp:category/>
  <cp:version/>
  <cp:contentType/>
  <cp:contentStatus/>
</cp:coreProperties>
</file>